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ex\Downloads\"/>
    </mc:Choice>
  </mc:AlternateContent>
  <bookViews>
    <workbookView xWindow="0" yWindow="0" windowWidth="8985" windowHeight="4575"/>
  </bookViews>
  <sheets>
    <sheet name="Station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7" i="1" l="1"/>
  <c r="V48" i="1"/>
  <c r="V47" i="1"/>
  <c r="V46" i="1"/>
  <c r="V45" i="1"/>
  <c r="V44" i="1"/>
  <c r="V43" i="1"/>
  <c r="V42" i="1"/>
  <c r="V41" i="1"/>
  <c r="V49" i="1" s="1"/>
  <c r="AD20" i="1" s="1"/>
  <c r="P42" i="1"/>
  <c r="P43" i="1"/>
  <c r="P44" i="1"/>
  <c r="P45" i="1"/>
  <c r="P46" i="1"/>
  <c r="P47" i="1"/>
  <c r="P48" i="1"/>
  <c r="P41" i="1"/>
  <c r="P49" i="1" s="1"/>
  <c r="AC20" i="1" s="1"/>
  <c r="J42" i="1"/>
  <c r="J43" i="1"/>
  <c r="J44" i="1"/>
  <c r="J45" i="1"/>
  <c r="J46" i="1"/>
  <c r="J47" i="1"/>
  <c r="J48" i="1"/>
  <c r="J41" i="1"/>
  <c r="J49" i="1" s="1"/>
  <c r="AB20" i="1" s="1"/>
  <c r="AE20" i="1" s="1"/>
  <c r="C37" i="1"/>
  <c r="AD14" i="1"/>
  <c r="AC14" i="1"/>
  <c r="AB14" i="1"/>
  <c r="AA14" i="1"/>
  <c r="AD13" i="1"/>
  <c r="AC13" i="1"/>
  <c r="AB13" i="1"/>
  <c r="AA12" i="1"/>
  <c r="AD12" i="1"/>
  <c r="AC12" i="1"/>
  <c r="AB12" i="1"/>
  <c r="AD11" i="1"/>
  <c r="AC11" i="1"/>
  <c r="AB11" i="1"/>
  <c r="AA11" i="1"/>
  <c r="C32" i="1"/>
  <c r="AA8" i="1"/>
  <c r="C21" i="1"/>
  <c r="C26" i="1" s="1"/>
  <c r="AA7" i="1" s="1"/>
  <c r="AA5" i="1"/>
  <c r="U36" i="1"/>
  <c r="V36" i="1" s="1"/>
  <c r="V37" i="1" s="1"/>
  <c r="AD17" i="1" s="1"/>
  <c r="I36" i="1"/>
  <c r="J36" i="1" s="1"/>
  <c r="J37" i="1" s="1"/>
  <c r="AB17" i="1" s="1"/>
  <c r="O36" i="1"/>
  <c r="P36" i="1" s="1"/>
  <c r="P37" i="1" s="1"/>
  <c r="AC17" i="1" s="1"/>
  <c r="C17" i="1"/>
  <c r="I15" i="1" s="1"/>
  <c r="I22" i="1"/>
  <c r="J22" i="1" s="1"/>
  <c r="I23" i="1"/>
  <c r="J23" i="1" s="1"/>
  <c r="I24" i="1"/>
  <c r="J24" i="1" s="1"/>
  <c r="I25" i="1"/>
  <c r="J25" i="1" s="1"/>
  <c r="I21" i="1"/>
  <c r="C1" i="1"/>
  <c r="U22" i="1"/>
  <c r="V22" i="1" s="1"/>
  <c r="U23" i="1"/>
  <c r="V23" i="1" s="1"/>
  <c r="U24" i="1"/>
  <c r="V24" i="1" s="1"/>
  <c r="U25" i="1"/>
  <c r="V25" i="1" s="1"/>
  <c r="O22" i="1"/>
  <c r="P22" i="1" s="1"/>
  <c r="O23" i="1"/>
  <c r="P23" i="1" s="1"/>
  <c r="O24" i="1"/>
  <c r="P24" i="1" s="1"/>
  <c r="O25" i="1"/>
  <c r="P25" i="1" s="1"/>
  <c r="AE11" i="1" l="1"/>
  <c r="AE12" i="1"/>
  <c r="AE14" i="1"/>
  <c r="AE13" i="1"/>
  <c r="AE17" i="1"/>
  <c r="O15" i="1"/>
  <c r="P15" i="1"/>
  <c r="P17" i="1" s="1"/>
  <c r="AB6" i="1"/>
  <c r="AA6" i="1"/>
  <c r="J15" i="1"/>
  <c r="J17" i="1"/>
  <c r="I30" i="1"/>
  <c r="I6" i="1"/>
  <c r="U21" i="1"/>
  <c r="O21" i="1"/>
  <c r="P21" i="1" s="1"/>
  <c r="J21" i="1"/>
  <c r="U15" i="1" l="1"/>
  <c r="AC6" i="1"/>
  <c r="O6" i="1"/>
  <c r="P6" i="1" s="1"/>
  <c r="AB5" i="1"/>
  <c r="J6" i="1"/>
  <c r="AB8" i="1"/>
  <c r="J30" i="1"/>
  <c r="J32" i="1" s="1"/>
  <c r="O30" i="1"/>
  <c r="P26" i="1"/>
  <c r="J26" i="1"/>
  <c r="AC7" i="1" l="1"/>
  <c r="AB7" i="1"/>
  <c r="V15" i="1"/>
  <c r="V17" i="1" s="1"/>
  <c r="AE6" i="1" s="1"/>
  <c r="AD6" i="1"/>
  <c r="AC5" i="1"/>
  <c r="U6" i="1"/>
  <c r="AD5" i="1" s="1"/>
  <c r="P30" i="1"/>
  <c r="P32" i="1" s="1"/>
  <c r="AC8" i="1"/>
  <c r="U30" i="1"/>
  <c r="V21" i="1"/>
  <c r="V6" i="1" l="1"/>
  <c r="AE5" i="1" s="1"/>
  <c r="AD8" i="1"/>
  <c r="V30" i="1"/>
  <c r="V32" i="1" s="1"/>
  <c r="AE8" i="1" s="1"/>
  <c r="V26" i="1"/>
  <c r="AD7" i="1" s="1"/>
  <c r="AE7" i="1" s="1"/>
</calcChain>
</file>

<file path=xl/sharedStrings.xml><?xml version="1.0" encoding="utf-8"?>
<sst xmlns="http://schemas.openxmlformats.org/spreadsheetml/2006/main" count="150" uniqueCount="60">
  <si>
    <t>OB Dock</t>
  </si>
  <si>
    <t>AFI-1</t>
  </si>
  <si>
    <t>AFI-2</t>
  </si>
  <si>
    <t>WIP</t>
  </si>
  <si>
    <t>Pallets</t>
  </si>
  <si>
    <t>Totes</t>
  </si>
  <si>
    <t>Liquids</t>
  </si>
  <si>
    <t>Prime Stow</t>
  </si>
  <si>
    <t>Total</t>
  </si>
  <si>
    <t>Cleaner</t>
  </si>
  <si>
    <t>FHD</t>
  </si>
  <si>
    <t>SOS</t>
  </si>
  <si>
    <t>Date:</t>
  </si>
  <si>
    <t>Line</t>
  </si>
  <si>
    <t>PADS</t>
  </si>
  <si>
    <t>Vrets</t>
  </si>
  <si>
    <t>Bleach</t>
  </si>
  <si>
    <t>Donations</t>
  </si>
  <si>
    <t>Shared Mix</t>
  </si>
  <si>
    <t>EOS</t>
  </si>
  <si>
    <t>Solids/Others</t>
  </si>
  <si>
    <t>fegerald</t>
  </si>
  <si>
    <t>felix</t>
  </si>
  <si>
    <t>aura</t>
  </si>
  <si>
    <t>randal</t>
  </si>
  <si>
    <t>pedro</t>
  </si>
  <si>
    <t>P1</t>
  </si>
  <si>
    <t>P2</t>
  </si>
  <si>
    <t>EOF</t>
  </si>
  <si>
    <t>CATEGORIA</t>
  </si>
  <si>
    <t>AF1</t>
  </si>
  <si>
    <t>AF2</t>
  </si>
  <si>
    <t>GROUP-B</t>
  </si>
  <si>
    <t>DL STOW</t>
  </si>
  <si>
    <t>COMPLETED</t>
  </si>
  <si>
    <t>UNIT</t>
  </si>
  <si>
    <t>TOTES</t>
  </si>
  <si>
    <t>PALLET</t>
  </si>
  <si>
    <t>DAMAGE LAND FHD</t>
  </si>
  <si>
    <t>TOTAL P1</t>
  </si>
  <si>
    <t>Damage Stow POR PROCESAR</t>
  </si>
  <si>
    <t>IXD-DOCK</t>
  </si>
  <si>
    <t>EN PARED</t>
  </si>
  <si>
    <t>6 HORAS</t>
  </si>
  <si>
    <t>LINEA</t>
  </si>
  <si>
    <t>TOTAL P2</t>
  </si>
  <si>
    <t>CREX</t>
  </si>
  <si>
    <t>Seccion</t>
  </si>
  <si>
    <t>Palet</t>
  </si>
  <si>
    <t>PS PARTE TRACERA</t>
  </si>
  <si>
    <t>PS DAMAGE LAND</t>
  </si>
  <si>
    <t>No</t>
  </si>
  <si>
    <t>PROBLE SOLVE</t>
  </si>
  <si>
    <t>RESTAN</t>
  </si>
  <si>
    <t>REASTAN</t>
  </si>
  <si>
    <t>DOC</t>
  </si>
  <si>
    <t>WR OFFLINE</t>
  </si>
  <si>
    <t>PALLETS QUE DEBERIAN SUMARSE A OFFLINE</t>
  </si>
  <si>
    <t>PALLETS QUE DEBERIAN SUMARSE AL WIP</t>
  </si>
  <si>
    <t>PALLETS PROCESADOS Y LLEVADOS A SUS RESPECTIVSA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</si>
</sst>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2" borderId="45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165" fontId="2" fillId="4" borderId="24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165" fontId="2" fillId="4" borderId="35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4" fontId="3" fillId="7" borderId="20" xfId="0" applyNumberFormat="1" applyFont="1" applyFill="1" applyBorder="1" applyAlignment="1">
      <alignment horizontal="center" vertical="center"/>
    </xf>
    <xf numFmtId="14" fontId="3" fillId="7" borderId="21" xfId="0" applyNumberFormat="1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10" borderId="31" xfId="0" applyFont="1" applyFill="1" applyBorder="1" applyAlignment="1">
      <alignment horizontal="center" vertical="center"/>
    </xf>
    <xf numFmtId="0" fontId="2" fillId="10" borderId="30" xfId="0" applyFont="1" applyFill="1" applyBorder="1" applyAlignment="1">
      <alignment horizontal="center" vertical="center"/>
    </xf>
    <xf numFmtId="0" fontId="2" fillId="10" borderId="32" xfId="0" applyFont="1" applyFill="1" applyBorder="1" applyAlignment="1">
      <alignment horizontal="center" vertical="center"/>
    </xf>
    <xf numFmtId="20" fontId="2" fillId="9" borderId="31" xfId="0" applyNumberFormat="1" applyFont="1" applyFill="1" applyBorder="1" applyAlignment="1">
      <alignment horizontal="center" vertical="center"/>
    </xf>
    <xf numFmtId="20" fontId="2" fillId="9" borderId="30" xfId="0" applyNumberFormat="1" applyFont="1" applyFill="1" applyBorder="1" applyAlignment="1">
      <alignment horizontal="center" vertical="center"/>
    </xf>
    <xf numFmtId="20" fontId="2" fillId="9" borderId="32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20" fontId="5" fillId="5" borderId="34" xfId="0" applyNumberFormat="1" applyFont="1" applyFill="1" applyBorder="1" applyAlignment="1">
      <alignment horizontal="center" vertical="center"/>
    </xf>
    <xf numFmtId="20" fontId="5" fillId="5" borderId="43" xfId="0" applyNumberFormat="1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20" fontId="2" fillId="3" borderId="3" xfId="0" applyNumberFormat="1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20" fontId="2" fillId="3" borderId="8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20" fontId="5" fillId="5" borderId="22" xfId="0" applyNumberFormat="1" applyFont="1" applyFill="1" applyBorder="1" applyAlignment="1">
      <alignment horizontal="center" vertical="center"/>
    </xf>
    <xf numFmtId="20" fontId="5" fillId="5" borderId="10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4" fontId="5" fillId="4" borderId="19" xfId="0" applyNumberFormat="1" applyFont="1" applyFill="1" applyBorder="1" applyAlignment="1">
      <alignment horizontal="center" vertical="center"/>
    </xf>
    <xf numFmtId="164" fontId="6" fillId="4" borderId="19" xfId="0" applyNumberFormat="1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left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164" fontId="6" fillId="4" borderId="48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20" fontId="2" fillId="7" borderId="31" xfId="0" applyNumberFormat="1" applyFont="1" applyFill="1" applyBorder="1" applyAlignment="1">
      <alignment horizontal="center" vertical="center"/>
    </xf>
    <xf numFmtId="20" fontId="2" fillId="7" borderId="30" xfId="0" applyNumberFormat="1" applyFont="1" applyFill="1" applyBorder="1" applyAlignment="1">
      <alignment horizontal="center" vertical="center"/>
    </xf>
    <xf numFmtId="20" fontId="2" fillId="7" borderId="32" xfId="0" applyNumberFormat="1" applyFont="1" applyFill="1" applyBorder="1" applyAlignment="1">
      <alignment horizontal="center" vertical="center"/>
    </xf>
    <xf numFmtId="20" fontId="2" fillId="10" borderId="31" xfId="0" applyNumberFormat="1" applyFont="1" applyFill="1" applyBorder="1" applyAlignment="1">
      <alignment horizontal="center" vertical="center"/>
    </xf>
    <xf numFmtId="20" fontId="2" fillId="10" borderId="30" xfId="0" applyNumberFormat="1" applyFont="1" applyFill="1" applyBorder="1" applyAlignment="1">
      <alignment horizontal="center" vertical="center"/>
    </xf>
    <xf numFmtId="20" fontId="2" fillId="10" borderId="32" xfId="0" applyNumberFormat="1" applyFont="1" applyFill="1" applyBorder="1" applyAlignment="1">
      <alignment horizontal="center" vertical="center"/>
    </xf>
    <xf numFmtId="20" fontId="5" fillId="5" borderId="29" xfId="0" applyNumberFormat="1" applyFont="1" applyFill="1" applyBorder="1" applyAlignment="1">
      <alignment horizontal="center" vertical="center"/>
    </xf>
    <xf numFmtId="20" fontId="5" fillId="5" borderId="3" xfId="0" applyNumberFormat="1" applyFont="1" applyFill="1" applyBorder="1" applyAlignment="1">
      <alignment horizontal="center" vertical="center"/>
    </xf>
    <xf numFmtId="20" fontId="5" fillId="5" borderId="27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/>
    </xf>
    <xf numFmtId="2" fontId="5" fillId="4" borderId="6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4" fontId="2" fillId="0" borderId="0" xfId="0" applyNumberFormat="1" applyFont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4" borderId="42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10" borderId="37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0" borderId="26" xfId="0" applyFont="1" applyFill="1" applyBorder="1" applyAlignment="1">
      <alignment horizontal="center" vertical="center"/>
    </xf>
    <xf numFmtId="20" fontId="2" fillId="9" borderId="37" xfId="0" applyNumberFormat="1" applyFont="1" applyFill="1" applyBorder="1" applyAlignment="1">
      <alignment horizontal="center" vertical="center"/>
    </xf>
    <xf numFmtId="20" fontId="2" fillId="9" borderId="25" xfId="0" applyNumberFormat="1" applyFont="1" applyFill="1" applyBorder="1" applyAlignment="1">
      <alignment horizontal="center" vertical="center"/>
    </xf>
    <xf numFmtId="20" fontId="2" fillId="9" borderId="26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64" fontId="6" fillId="4" borderId="8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20" fontId="5" fillId="5" borderId="49" xfId="0" applyNumberFormat="1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14" fontId="2" fillId="4" borderId="28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14" fontId="2" fillId="4" borderId="17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14" fontId="2" fillId="4" borderId="50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8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"/>
  <sheetViews>
    <sheetView tabSelected="1" zoomScaleNormal="100" workbookViewId="0">
      <selection activeCell="K4" sqref="K4:P4"/>
    </sheetView>
  </sheetViews>
  <sheetFormatPr baseColWidth="10" defaultColWidth="15.28515625" defaultRowHeight="12" x14ac:dyDescent="0.25"/>
  <cols>
    <col min="1" max="1" width="4.42578125" style="6" bestFit="1" customWidth="1"/>
    <col min="2" max="2" width="15.85546875" style="6" customWidth="1"/>
    <col min="3" max="3" width="11.7109375" style="6" bestFit="1" customWidth="1"/>
    <col min="4" max="4" width="8.85546875" style="6" bestFit="1" customWidth="1"/>
    <col min="5" max="8" width="6" style="6" bestFit="1" customWidth="1"/>
    <col min="9" max="9" width="7.140625" style="6" bestFit="1" customWidth="1"/>
    <col min="10" max="10" width="6.85546875" style="6" bestFit="1" customWidth="1"/>
    <col min="11" max="14" width="6" style="6" bestFit="1" customWidth="1"/>
    <col min="15" max="15" width="8.28515625" style="6" bestFit="1" customWidth="1"/>
    <col min="16" max="16" width="6.85546875" style="6" bestFit="1" customWidth="1"/>
    <col min="17" max="21" width="6" style="6" bestFit="1" customWidth="1"/>
    <col min="22" max="22" width="6.85546875" style="6" bestFit="1" customWidth="1"/>
    <col min="23" max="23" width="1.85546875" style="6" customWidth="1"/>
    <col min="24" max="24" width="3.42578125" style="6" bestFit="1" customWidth="1"/>
    <col min="25" max="25" width="19" style="6" bestFit="1" customWidth="1"/>
    <col min="26" max="26" width="6.42578125" style="6" bestFit="1" customWidth="1"/>
    <col min="27" max="27" width="5.7109375" style="6" bestFit="1" customWidth="1"/>
    <col min="28" max="29" width="4.42578125" style="6" bestFit="1" customWidth="1"/>
    <col min="30" max="30" width="5.5703125" style="6" customWidth="1"/>
    <col min="31" max="31" width="10.42578125" style="6" bestFit="1" customWidth="1"/>
    <col min="32" max="16384" width="15.28515625" style="6"/>
  </cols>
  <sheetData>
    <row r="1" spans="1:31" ht="14.25" customHeight="1" x14ac:dyDescent="0.25">
      <c r="A1" s="1"/>
      <c r="B1" s="2" t="s">
        <v>12</v>
      </c>
      <c r="C1" s="3">
        <f ca="1">TODAY()</f>
        <v>45924</v>
      </c>
      <c r="D1" s="4" t="s">
        <v>10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X1" s="7" t="s">
        <v>38</v>
      </c>
      <c r="Y1" s="8"/>
      <c r="Z1" s="8"/>
      <c r="AA1" s="8"/>
      <c r="AB1" s="8"/>
      <c r="AC1" s="8"/>
      <c r="AD1" s="8"/>
      <c r="AE1" s="9"/>
    </row>
    <row r="2" spans="1:31" ht="18.75" customHeight="1" thickBot="1" x14ac:dyDescent="0.3">
      <c r="A2" s="10"/>
      <c r="B2" s="11"/>
      <c r="C2" s="12"/>
      <c r="D2" s="13" t="s">
        <v>21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  <c r="X2" s="15">
        <v>45923</v>
      </c>
      <c r="Y2" s="16"/>
      <c r="Z2" s="8"/>
      <c r="AA2" s="8"/>
      <c r="AB2" s="8"/>
      <c r="AC2" s="8"/>
      <c r="AD2" s="8"/>
      <c r="AE2" s="9"/>
    </row>
    <row r="3" spans="1:31" ht="6.75" customHeight="1" thickBot="1" x14ac:dyDescent="0.3"/>
    <row r="4" spans="1:31" ht="12.75" thickBot="1" x14ac:dyDescent="0.3">
      <c r="A4" s="17">
        <v>1</v>
      </c>
      <c r="B4" s="18" t="s">
        <v>11</v>
      </c>
      <c r="C4" s="19"/>
      <c r="D4" s="20" t="s">
        <v>39</v>
      </c>
      <c r="E4" s="21"/>
      <c r="F4" s="21"/>
      <c r="G4" s="21"/>
      <c r="H4" s="21"/>
      <c r="I4" s="21"/>
      <c r="J4" s="22"/>
      <c r="K4" s="23" t="s">
        <v>45</v>
      </c>
      <c r="L4" s="24"/>
      <c r="M4" s="24"/>
      <c r="N4" s="24"/>
      <c r="O4" s="24"/>
      <c r="P4" s="25"/>
      <c r="Q4" s="26" t="s">
        <v>19</v>
      </c>
      <c r="R4" s="27"/>
      <c r="S4" s="27"/>
      <c r="T4" s="27"/>
      <c r="U4" s="27"/>
      <c r="V4" s="28"/>
      <c r="X4" s="29" t="s">
        <v>51</v>
      </c>
      <c r="Y4" s="29" t="s">
        <v>29</v>
      </c>
      <c r="Z4" s="29" t="s">
        <v>35</v>
      </c>
      <c r="AA4" s="30" t="s">
        <v>11</v>
      </c>
      <c r="AB4" s="29" t="s">
        <v>26</v>
      </c>
      <c r="AC4" s="29" t="s">
        <v>27</v>
      </c>
      <c r="AD4" s="30" t="s">
        <v>28</v>
      </c>
      <c r="AE4" s="29" t="s">
        <v>34</v>
      </c>
    </row>
    <row r="5" spans="1:31" ht="12.75" thickBot="1" x14ac:dyDescent="0.3">
      <c r="A5" s="31"/>
      <c r="B5" s="32" t="s">
        <v>47</v>
      </c>
      <c r="C5" s="33" t="s">
        <v>48</v>
      </c>
      <c r="D5" s="34">
        <v>0.31527777777777777</v>
      </c>
      <c r="E5" s="35">
        <v>0.33333333333333331</v>
      </c>
      <c r="F5" s="35">
        <v>0.36805555555555558</v>
      </c>
      <c r="G5" s="35">
        <v>0.37083333333333335</v>
      </c>
      <c r="H5" s="35">
        <v>0.41666666666666669</v>
      </c>
      <c r="I5" s="36" t="s">
        <v>53</v>
      </c>
      <c r="J5" s="36" t="s">
        <v>4</v>
      </c>
      <c r="K5" s="35">
        <v>0.45416666666666666</v>
      </c>
      <c r="L5" s="35">
        <v>0.49305555555555558</v>
      </c>
      <c r="M5" s="35">
        <v>0.52430555555555558</v>
      </c>
      <c r="N5" s="35">
        <v>6.25E-2</v>
      </c>
      <c r="O5" s="36" t="s">
        <v>53</v>
      </c>
      <c r="P5" s="36" t="s">
        <v>4</v>
      </c>
      <c r="Q5" s="35">
        <v>0.1111111111111111</v>
      </c>
      <c r="R5" s="35">
        <v>0.15972222222222221</v>
      </c>
      <c r="S5" s="35">
        <v>0.18402777777777779</v>
      </c>
      <c r="T5" s="35">
        <v>0.2013888888888889</v>
      </c>
      <c r="U5" s="37" t="s">
        <v>5</v>
      </c>
      <c r="V5" s="38" t="s">
        <v>4</v>
      </c>
      <c r="X5" s="39">
        <v>1</v>
      </c>
      <c r="Y5" s="40" t="s">
        <v>3</v>
      </c>
      <c r="Z5" s="40" t="s">
        <v>37</v>
      </c>
      <c r="AA5" s="30">
        <f>C6</f>
        <v>110</v>
      </c>
      <c r="AB5" s="155">
        <f>I6</f>
        <v>106</v>
      </c>
      <c r="AC5" s="155">
        <f>O6</f>
        <v>102</v>
      </c>
      <c r="AD5" s="30">
        <f>U6</f>
        <v>97</v>
      </c>
      <c r="AE5" s="156">
        <f>V6+P6+J6</f>
        <v>13</v>
      </c>
    </row>
    <row r="6" spans="1:31" x14ac:dyDescent="0.25">
      <c r="A6" s="31"/>
      <c r="B6" s="41" t="s">
        <v>3</v>
      </c>
      <c r="C6" s="42">
        <v>110</v>
      </c>
      <c r="D6" s="43" t="s">
        <v>22</v>
      </c>
      <c r="E6" s="44"/>
      <c r="F6" s="44"/>
      <c r="G6" s="44"/>
      <c r="H6" s="44"/>
      <c r="I6" s="42">
        <f>C6+SUM(E6:H11)</f>
        <v>106</v>
      </c>
      <c r="J6" s="45">
        <f>C6-I6</f>
        <v>4</v>
      </c>
      <c r="K6" s="46"/>
      <c r="L6" s="44"/>
      <c r="M6" s="44"/>
      <c r="N6" s="44"/>
      <c r="O6" s="42">
        <f>I6+SUM(K6:N11)</f>
        <v>102</v>
      </c>
      <c r="P6" s="45">
        <f>I6-O6</f>
        <v>4</v>
      </c>
      <c r="Q6" s="46"/>
      <c r="R6" s="44"/>
      <c r="S6" s="44"/>
      <c r="T6" s="44"/>
      <c r="U6" s="42">
        <f>O6+SUM(Q6:T11)</f>
        <v>97</v>
      </c>
      <c r="V6" s="45">
        <f>O6-U6</f>
        <v>5</v>
      </c>
      <c r="X6" s="39">
        <v>2</v>
      </c>
      <c r="Y6" s="40" t="s">
        <v>52</v>
      </c>
      <c r="Z6" s="40" t="s">
        <v>37</v>
      </c>
      <c r="AA6" s="47">
        <f>C17</f>
        <v>11</v>
      </c>
      <c r="AB6" s="157">
        <f>I15</f>
        <v>9</v>
      </c>
      <c r="AC6" s="157">
        <f>O15</f>
        <v>5</v>
      </c>
      <c r="AD6" s="47">
        <f>U15</f>
        <v>1</v>
      </c>
      <c r="AE6" s="158">
        <f>V17+P17+J17</f>
        <v>10</v>
      </c>
    </row>
    <row r="7" spans="1:31" x14ac:dyDescent="0.25">
      <c r="A7" s="31"/>
      <c r="B7" s="48"/>
      <c r="C7" s="49"/>
      <c r="D7" s="50" t="s">
        <v>23</v>
      </c>
      <c r="E7" s="51"/>
      <c r="F7" s="51"/>
      <c r="G7" s="51"/>
      <c r="H7" s="51"/>
      <c r="I7" s="49"/>
      <c r="J7" s="52"/>
      <c r="K7" s="51"/>
      <c r="L7" s="51"/>
      <c r="M7" s="51">
        <v>-1</v>
      </c>
      <c r="N7" s="51"/>
      <c r="O7" s="49"/>
      <c r="P7" s="52"/>
      <c r="Q7" s="51"/>
      <c r="R7" s="51"/>
      <c r="S7" s="51"/>
      <c r="T7" s="51"/>
      <c r="U7" s="49"/>
      <c r="V7" s="52"/>
      <c r="X7" s="39">
        <v>3</v>
      </c>
      <c r="Y7" s="53" t="s">
        <v>56</v>
      </c>
      <c r="Z7" s="40" t="s">
        <v>37</v>
      </c>
      <c r="AA7" s="47">
        <f>C26</f>
        <v>0.29166666666666669</v>
      </c>
      <c r="AB7" s="157">
        <f>J26</f>
        <v>5.75</v>
      </c>
      <c r="AC7" s="157">
        <f>P26+J26</f>
        <v>13.541666666666668</v>
      </c>
      <c r="AD7" s="47">
        <f>V26+P26+J26</f>
        <v>17.583333333333336</v>
      </c>
      <c r="AE7" s="158">
        <f>AD7+AA7</f>
        <v>17.875000000000004</v>
      </c>
    </row>
    <row r="8" spans="1:31" x14ac:dyDescent="0.25">
      <c r="A8" s="31"/>
      <c r="B8" s="48"/>
      <c r="C8" s="49"/>
      <c r="D8" s="50" t="s">
        <v>24</v>
      </c>
      <c r="E8" s="51"/>
      <c r="F8" s="51"/>
      <c r="G8" s="51"/>
      <c r="H8" s="51"/>
      <c r="I8" s="49"/>
      <c r="J8" s="52"/>
      <c r="K8" s="51"/>
      <c r="L8" s="51"/>
      <c r="M8" s="51"/>
      <c r="N8" s="51"/>
      <c r="O8" s="49"/>
      <c r="P8" s="52"/>
      <c r="Q8" s="51"/>
      <c r="R8" s="51">
        <v>-5</v>
      </c>
      <c r="S8" s="51"/>
      <c r="T8" s="51"/>
      <c r="U8" s="49"/>
      <c r="V8" s="52"/>
      <c r="X8" s="39">
        <v>4</v>
      </c>
      <c r="Y8" s="40" t="s">
        <v>33</v>
      </c>
      <c r="Z8" s="40" t="s">
        <v>37</v>
      </c>
      <c r="AA8" s="30">
        <f>C30</f>
        <v>17</v>
      </c>
      <c r="AB8" s="157">
        <f>I30</f>
        <v>20</v>
      </c>
      <c r="AC8" s="155">
        <f>O30</f>
        <v>18</v>
      </c>
      <c r="AD8" s="30">
        <f>U30</f>
        <v>14</v>
      </c>
      <c r="AE8" s="158">
        <f>V32+P32+J32</f>
        <v>9</v>
      </c>
    </row>
    <row r="9" spans="1:31" x14ac:dyDescent="0.25">
      <c r="A9" s="31"/>
      <c r="B9" s="48"/>
      <c r="C9" s="49"/>
      <c r="D9" s="50" t="s">
        <v>25</v>
      </c>
      <c r="E9" s="51"/>
      <c r="F9" s="51"/>
      <c r="G9" s="51">
        <v>-1</v>
      </c>
      <c r="H9" s="51"/>
      <c r="I9" s="49"/>
      <c r="J9" s="52"/>
      <c r="K9" s="51"/>
      <c r="L9" s="51"/>
      <c r="M9" s="51"/>
      <c r="N9" s="51">
        <v>-1</v>
      </c>
      <c r="O9" s="49"/>
      <c r="P9" s="52"/>
      <c r="Q9" s="51"/>
      <c r="R9" s="51"/>
      <c r="S9" s="51"/>
      <c r="T9" s="51"/>
      <c r="U9" s="49"/>
      <c r="V9" s="52"/>
    </row>
    <row r="10" spans="1:31" x14ac:dyDescent="0.25">
      <c r="A10" s="31"/>
      <c r="B10" s="48"/>
      <c r="C10" s="49"/>
      <c r="D10" s="50" t="s">
        <v>32</v>
      </c>
      <c r="E10" s="51"/>
      <c r="F10" s="51"/>
      <c r="G10" s="51">
        <v>-3</v>
      </c>
      <c r="H10" s="51"/>
      <c r="I10" s="49"/>
      <c r="J10" s="52"/>
      <c r="K10" s="51"/>
      <c r="L10" s="51"/>
      <c r="M10" s="51">
        <v>-2</v>
      </c>
      <c r="N10" s="51"/>
      <c r="O10" s="49"/>
      <c r="P10" s="52"/>
      <c r="Q10" s="51"/>
      <c r="R10" s="51"/>
      <c r="S10" s="51"/>
      <c r="T10" s="51"/>
      <c r="U10" s="49"/>
      <c r="V10" s="52"/>
      <c r="X10" s="54" t="s">
        <v>57</v>
      </c>
      <c r="Y10" s="54"/>
      <c r="Z10" s="54"/>
      <c r="AA10" s="54"/>
      <c r="AB10" s="54"/>
      <c r="AC10" s="54"/>
      <c r="AD10" s="54"/>
      <c r="AE10" s="54"/>
    </row>
    <row r="11" spans="1:31" ht="12.75" thickBot="1" x14ac:dyDescent="0.3">
      <c r="A11" s="55"/>
      <c r="B11" s="56"/>
      <c r="C11" s="57"/>
      <c r="D11" s="58" t="s">
        <v>44</v>
      </c>
      <c r="E11" s="59"/>
      <c r="F11" s="59"/>
      <c r="G11" s="59"/>
      <c r="H11" s="59"/>
      <c r="I11" s="57"/>
      <c r="J11" s="60"/>
      <c r="K11" s="59"/>
      <c r="L11" s="61"/>
      <c r="M11" s="59"/>
      <c r="N11" s="59"/>
      <c r="O11" s="57"/>
      <c r="P11" s="60"/>
      <c r="Q11" s="59"/>
      <c r="R11" s="59"/>
      <c r="S11" s="59"/>
      <c r="T11" s="62"/>
      <c r="U11" s="57"/>
      <c r="V11" s="60"/>
      <c r="X11" s="63">
        <v>3</v>
      </c>
      <c r="Y11" s="40" t="s">
        <v>30</v>
      </c>
      <c r="Z11" s="40" t="s">
        <v>36</v>
      </c>
      <c r="AA11" s="30">
        <f>C22</f>
        <v>0</v>
      </c>
      <c r="AB11" s="157">
        <f>SUM(C22:G22)</f>
        <v>0</v>
      </c>
      <c r="AC11" s="155">
        <f>SUM(K22:N22)</f>
        <v>15</v>
      </c>
      <c r="AD11" s="30">
        <f>SUM(Q22:T22)</f>
        <v>0</v>
      </c>
      <c r="AE11" s="158">
        <f>AB11+AC11+AD11</f>
        <v>15</v>
      </c>
    </row>
    <row r="12" spans="1:31" ht="12.75" thickBot="1" x14ac:dyDescent="0.3">
      <c r="X12" s="64"/>
      <c r="Y12" s="40" t="s">
        <v>31</v>
      </c>
      <c r="Z12" s="40" t="s">
        <v>36</v>
      </c>
      <c r="AA12" s="30">
        <f>C25</f>
        <v>0</v>
      </c>
      <c r="AB12" s="155">
        <f>SUM(D25:H25)</f>
        <v>0</v>
      </c>
      <c r="AC12" s="157">
        <f>SUM(K25:N25)</f>
        <v>24</v>
      </c>
      <c r="AD12" s="30">
        <f>SUM(Q25:T25)</f>
        <v>0</v>
      </c>
      <c r="AE12" s="158">
        <f t="shared" ref="AE12:AE13" si="0">AB12+AC12+AD12</f>
        <v>24</v>
      </c>
    </row>
    <row r="13" spans="1:31" ht="12.75" thickBot="1" x14ac:dyDescent="0.3">
      <c r="A13" s="17">
        <v>2</v>
      </c>
      <c r="B13" s="18" t="s">
        <v>11</v>
      </c>
      <c r="C13" s="19"/>
      <c r="D13" s="20" t="s">
        <v>39</v>
      </c>
      <c r="E13" s="21"/>
      <c r="F13" s="21"/>
      <c r="G13" s="21"/>
      <c r="H13" s="21"/>
      <c r="I13" s="21"/>
      <c r="J13" s="22"/>
      <c r="K13" s="23" t="s">
        <v>45</v>
      </c>
      <c r="L13" s="24"/>
      <c r="M13" s="24"/>
      <c r="N13" s="24"/>
      <c r="O13" s="24"/>
      <c r="P13" s="25"/>
      <c r="Q13" s="26" t="s">
        <v>19</v>
      </c>
      <c r="R13" s="27"/>
      <c r="S13" s="27"/>
      <c r="T13" s="27"/>
      <c r="U13" s="27"/>
      <c r="V13" s="28"/>
      <c r="X13" s="64"/>
      <c r="Y13" s="40" t="s">
        <v>55</v>
      </c>
      <c r="Z13" s="40" t="s">
        <v>36</v>
      </c>
      <c r="AA13" s="30">
        <v>0</v>
      </c>
      <c r="AB13" s="155">
        <f>SUM(D24:H24)</f>
        <v>0</v>
      </c>
      <c r="AC13" s="155">
        <f>SUM(K24:N24)</f>
        <v>0</v>
      </c>
      <c r="AD13" s="30">
        <f>SUM(Q24:T24)</f>
        <v>0</v>
      </c>
      <c r="AE13" s="158">
        <f t="shared" si="0"/>
        <v>0</v>
      </c>
    </row>
    <row r="14" spans="1:31" x14ac:dyDescent="0.25">
      <c r="A14" s="31"/>
      <c r="B14" s="65" t="s">
        <v>47</v>
      </c>
      <c r="C14" s="66" t="s">
        <v>48</v>
      </c>
      <c r="D14" s="67">
        <v>0.31527777777777777</v>
      </c>
      <c r="E14" s="68">
        <v>0.33333333333333331</v>
      </c>
      <c r="F14" s="68">
        <v>0.36805555555555558</v>
      </c>
      <c r="G14" s="68">
        <v>0.37083333333333335</v>
      </c>
      <c r="H14" s="68">
        <v>0.41666666666666669</v>
      </c>
      <c r="I14" s="69" t="s">
        <v>53</v>
      </c>
      <c r="J14" s="69" t="s">
        <v>4</v>
      </c>
      <c r="K14" s="68">
        <v>0.45416666666666666</v>
      </c>
      <c r="L14" s="68">
        <v>0.49305555555555558</v>
      </c>
      <c r="M14" s="68">
        <v>0.52430555555555558</v>
      </c>
      <c r="N14" s="68">
        <v>6.25E-2</v>
      </c>
      <c r="O14" s="69" t="s">
        <v>54</v>
      </c>
      <c r="P14" s="69" t="s">
        <v>4</v>
      </c>
      <c r="Q14" s="68">
        <v>0.1111111111111111</v>
      </c>
      <c r="R14" s="68">
        <v>0.15972222222222221</v>
      </c>
      <c r="S14" s="68">
        <v>0.18402777777777779</v>
      </c>
      <c r="T14" s="68">
        <v>0.2013888888888889</v>
      </c>
      <c r="U14" s="70" t="s">
        <v>5</v>
      </c>
      <c r="V14" s="71" t="s">
        <v>4</v>
      </c>
      <c r="X14" s="72"/>
      <c r="Y14" s="40" t="s">
        <v>46</v>
      </c>
      <c r="Z14" s="40" t="s">
        <v>36</v>
      </c>
      <c r="AA14" s="30">
        <f>C23</f>
        <v>0</v>
      </c>
      <c r="AB14" s="155">
        <f>SUM(D23:H23)</f>
        <v>24</v>
      </c>
      <c r="AC14" s="155">
        <f>SUM(K23:N23)</f>
        <v>24</v>
      </c>
      <c r="AD14" s="30">
        <f>SUM(Q23:T23)</f>
        <v>0</v>
      </c>
      <c r="AE14" s="158">
        <f t="shared" ref="AE14" si="1">AB14+AC14+AD14</f>
        <v>48</v>
      </c>
    </row>
    <row r="15" spans="1:31" x14ac:dyDescent="0.25">
      <c r="A15" s="31"/>
      <c r="B15" s="73" t="s">
        <v>49</v>
      </c>
      <c r="C15" s="74">
        <v>8</v>
      </c>
      <c r="D15" s="75">
        <v>-1</v>
      </c>
      <c r="E15" s="39"/>
      <c r="F15" s="39"/>
      <c r="G15" s="39"/>
      <c r="H15" s="39"/>
      <c r="I15" s="76">
        <f>C17+SUM(D15:G16)</f>
        <v>9</v>
      </c>
      <c r="J15" s="77">
        <f>C17-I15</f>
        <v>2</v>
      </c>
      <c r="K15" s="39"/>
      <c r="L15" s="39"/>
      <c r="M15" s="39">
        <v>-2</v>
      </c>
      <c r="N15" s="39"/>
      <c r="O15" s="76">
        <f>I15+SUM(K15:N16)</f>
        <v>5</v>
      </c>
      <c r="P15" s="77">
        <f>I15-O15</f>
        <v>4</v>
      </c>
      <c r="Q15" s="39"/>
      <c r="R15" s="39">
        <v>-3</v>
      </c>
      <c r="S15" s="39"/>
      <c r="T15" s="39"/>
      <c r="U15" s="76">
        <f>O15+SUM(Q15:T16)</f>
        <v>1</v>
      </c>
      <c r="V15" s="77">
        <f>O15-U15</f>
        <v>4</v>
      </c>
    </row>
    <row r="16" spans="1:31" ht="12.75" thickBot="1" x14ac:dyDescent="0.3">
      <c r="A16" s="31"/>
      <c r="B16" s="78" t="s">
        <v>50</v>
      </c>
      <c r="C16" s="79">
        <v>3</v>
      </c>
      <c r="D16" s="75"/>
      <c r="E16" s="39"/>
      <c r="F16" s="39"/>
      <c r="G16" s="39">
        <v>-1</v>
      </c>
      <c r="H16" s="39"/>
      <c r="I16" s="80"/>
      <c r="J16" s="81"/>
      <c r="K16" s="39"/>
      <c r="L16" s="39"/>
      <c r="M16" s="39">
        <v>-2</v>
      </c>
      <c r="N16" s="39"/>
      <c r="O16" s="80"/>
      <c r="P16" s="81"/>
      <c r="Q16" s="39"/>
      <c r="R16" s="39"/>
      <c r="S16" s="39">
        <v>-1</v>
      </c>
      <c r="T16" s="39"/>
      <c r="U16" s="80"/>
      <c r="V16" s="81"/>
      <c r="X16" s="54" t="s">
        <v>58</v>
      </c>
      <c r="Y16" s="54"/>
      <c r="Z16" s="54"/>
      <c r="AA16" s="54"/>
      <c r="AB16" s="54"/>
      <c r="AC16" s="54"/>
      <c r="AD16" s="54"/>
      <c r="AE16" s="54"/>
    </row>
    <row r="17" spans="1:31" ht="12.75" thickBot="1" x14ac:dyDescent="0.3">
      <c r="A17" s="55"/>
      <c r="B17" s="82" t="s">
        <v>8</v>
      </c>
      <c r="C17" s="83">
        <f>SUM(C15:C16)</f>
        <v>11</v>
      </c>
      <c r="I17" s="82" t="s">
        <v>8</v>
      </c>
      <c r="J17" s="83">
        <f>SUM(J15:J16)</f>
        <v>2</v>
      </c>
      <c r="O17" s="82" t="s">
        <v>8</v>
      </c>
      <c r="P17" s="83">
        <f>SUM(P15:P16)</f>
        <v>4</v>
      </c>
      <c r="U17" s="82" t="s">
        <v>8</v>
      </c>
      <c r="V17" s="83">
        <f>SUM(V15:V16)</f>
        <v>4</v>
      </c>
      <c r="X17" s="39">
        <v>1</v>
      </c>
      <c r="Y17" s="40" t="s">
        <v>43</v>
      </c>
      <c r="Z17" s="40" t="s">
        <v>37</v>
      </c>
      <c r="AA17" s="47">
        <f>C37/24</f>
        <v>0.625</v>
      </c>
      <c r="AB17" s="157">
        <f>J37</f>
        <v>1</v>
      </c>
      <c r="AC17" s="157">
        <f>P37</f>
        <v>0.41666666666666669</v>
      </c>
      <c r="AD17" s="47">
        <f>V37</f>
        <v>0.25</v>
      </c>
      <c r="AE17" s="158">
        <f>AB17+AC17+AD17</f>
        <v>1.6666666666666667</v>
      </c>
    </row>
    <row r="18" spans="1:31" ht="12.75" thickBot="1" x14ac:dyDescent="0.3"/>
    <row r="19" spans="1:31" ht="12.75" thickBot="1" x14ac:dyDescent="0.3">
      <c r="A19" s="17">
        <v>3</v>
      </c>
      <c r="B19" s="84" t="s">
        <v>11</v>
      </c>
      <c r="C19" s="85"/>
      <c r="D19" s="86" t="s">
        <v>39</v>
      </c>
      <c r="E19" s="87"/>
      <c r="F19" s="87"/>
      <c r="G19" s="87"/>
      <c r="H19" s="87"/>
      <c r="I19" s="87"/>
      <c r="J19" s="88"/>
      <c r="K19" s="89" t="s">
        <v>45</v>
      </c>
      <c r="L19" s="90"/>
      <c r="M19" s="90"/>
      <c r="N19" s="90"/>
      <c r="O19" s="90"/>
      <c r="P19" s="91"/>
      <c r="Q19" s="26" t="s">
        <v>19</v>
      </c>
      <c r="R19" s="27"/>
      <c r="S19" s="27"/>
      <c r="T19" s="27"/>
      <c r="U19" s="27"/>
      <c r="V19" s="28"/>
      <c r="X19" s="54" t="s">
        <v>59</v>
      </c>
      <c r="Y19" s="54"/>
      <c r="Z19" s="54"/>
      <c r="AA19" s="54"/>
      <c r="AB19" s="54"/>
      <c r="AC19" s="54"/>
      <c r="AD19" s="54"/>
      <c r="AE19" s="54"/>
    </row>
    <row r="20" spans="1:31" x14ac:dyDescent="0.25">
      <c r="A20" s="31"/>
      <c r="B20" s="65" t="s">
        <v>47</v>
      </c>
      <c r="C20" s="66" t="s">
        <v>37</v>
      </c>
      <c r="D20" s="92">
        <v>0.31527777777777777</v>
      </c>
      <c r="E20" s="93">
        <v>0.33333333333333331</v>
      </c>
      <c r="F20" s="93">
        <v>0.36805555555555558</v>
      </c>
      <c r="G20" s="93">
        <v>0.37083333333333335</v>
      </c>
      <c r="H20" s="93">
        <v>0.41666666666666669</v>
      </c>
      <c r="I20" s="69" t="s">
        <v>5</v>
      </c>
      <c r="J20" s="71" t="s">
        <v>4</v>
      </c>
      <c r="K20" s="94">
        <v>0.45416666666666666</v>
      </c>
      <c r="L20" s="68">
        <v>0.49305555555555558</v>
      </c>
      <c r="M20" s="68">
        <v>0.52430555555555558</v>
      </c>
      <c r="N20" s="68">
        <v>6.25E-2</v>
      </c>
      <c r="O20" s="70" t="s">
        <v>5</v>
      </c>
      <c r="P20" s="71" t="s">
        <v>4</v>
      </c>
      <c r="Q20" s="94">
        <v>0.1111111111111111</v>
      </c>
      <c r="R20" s="68">
        <v>0.15972222222222221</v>
      </c>
      <c r="S20" s="68">
        <v>0.18402777777777779</v>
      </c>
      <c r="T20" s="68">
        <v>0.2013888888888889</v>
      </c>
      <c r="U20" s="70" t="s">
        <v>5</v>
      </c>
      <c r="V20" s="71" t="s">
        <v>4</v>
      </c>
      <c r="X20" s="39">
        <v>1</v>
      </c>
      <c r="Y20" s="40" t="s">
        <v>14</v>
      </c>
      <c r="Z20" s="40" t="s">
        <v>37</v>
      </c>
      <c r="AA20" s="30">
        <v>0</v>
      </c>
      <c r="AB20" s="157">
        <f>J49</f>
        <v>4</v>
      </c>
      <c r="AC20" s="157">
        <f>P49</f>
        <v>3</v>
      </c>
      <c r="AD20" s="30">
        <f>V49</f>
        <v>1</v>
      </c>
      <c r="AE20" s="158">
        <f>AB20+AC20+AD20</f>
        <v>8</v>
      </c>
    </row>
    <row r="21" spans="1:31" x14ac:dyDescent="0.25">
      <c r="A21" s="31"/>
      <c r="B21" s="95" t="s">
        <v>13</v>
      </c>
      <c r="C21" s="96">
        <f>7/24</f>
        <v>0.29166666666666669</v>
      </c>
      <c r="D21" s="97">
        <v>24</v>
      </c>
      <c r="E21" s="39">
        <v>24</v>
      </c>
      <c r="F21" s="39">
        <v>24</v>
      </c>
      <c r="G21" s="39">
        <v>18</v>
      </c>
      <c r="H21" s="39">
        <v>24</v>
      </c>
      <c r="I21" s="98">
        <f>SUM(D21:H21)</f>
        <v>114</v>
      </c>
      <c r="J21" s="99">
        <f>I21/24</f>
        <v>4.75</v>
      </c>
      <c r="K21" s="100">
        <v>9</v>
      </c>
      <c r="L21" s="39">
        <v>49</v>
      </c>
      <c r="M21" s="39">
        <v>27</v>
      </c>
      <c r="N21" s="39">
        <v>39</v>
      </c>
      <c r="O21" s="98">
        <f>SUM(K21:N21)</f>
        <v>124</v>
      </c>
      <c r="P21" s="99">
        <f>O21/24</f>
        <v>5.166666666666667</v>
      </c>
      <c r="Q21" s="100">
        <v>20</v>
      </c>
      <c r="R21" s="39">
        <v>32</v>
      </c>
      <c r="S21" s="39">
        <v>28</v>
      </c>
      <c r="T21" s="39">
        <v>17</v>
      </c>
      <c r="U21" s="101">
        <f>SUM(Q21:T21)</f>
        <v>97</v>
      </c>
      <c r="V21" s="99">
        <f>U21/24</f>
        <v>4.041666666666667</v>
      </c>
    </row>
    <row r="22" spans="1:31" x14ac:dyDescent="0.25">
      <c r="A22" s="31"/>
      <c r="B22" s="95" t="s">
        <v>1</v>
      </c>
      <c r="C22" s="74">
        <v>0</v>
      </c>
      <c r="D22" s="102"/>
      <c r="E22" s="39"/>
      <c r="F22" s="39"/>
      <c r="G22" s="39"/>
      <c r="H22" s="39"/>
      <c r="I22" s="98">
        <f t="shared" ref="I22:I25" si="2">SUM(D22:H22)</f>
        <v>0</v>
      </c>
      <c r="J22" s="99">
        <f t="shared" ref="J22:J25" si="3">I22/24</f>
        <v>0</v>
      </c>
      <c r="K22" s="100"/>
      <c r="L22" s="39">
        <v>15</v>
      </c>
      <c r="M22" s="39"/>
      <c r="N22" s="39"/>
      <c r="O22" s="98">
        <f t="shared" ref="O22:O25" si="4">SUM(K22:N22)</f>
        <v>15</v>
      </c>
      <c r="P22" s="99">
        <f>O22/24</f>
        <v>0.625</v>
      </c>
      <c r="Q22" s="100"/>
      <c r="R22" s="39"/>
      <c r="S22" s="39"/>
      <c r="T22" s="39"/>
      <c r="U22" s="101">
        <f t="shared" ref="U22:U25" si="5">SUM(Q22:T22)</f>
        <v>0</v>
      </c>
      <c r="V22" s="99">
        <f t="shared" ref="V22:V25" si="6">U22/24</f>
        <v>0</v>
      </c>
    </row>
    <row r="23" spans="1:31" x14ac:dyDescent="0.25">
      <c r="A23" s="31"/>
      <c r="B23" s="95" t="s">
        <v>46</v>
      </c>
      <c r="C23" s="74">
        <v>0</v>
      </c>
      <c r="D23" s="102"/>
      <c r="E23" s="39">
        <v>24</v>
      </c>
      <c r="F23" s="39"/>
      <c r="G23" s="39"/>
      <c r="H23" s="39"/>
      <c r="I23" s="98">
        <f t="shared" si="2"/>
        <v>24</v>
      </c>
      <c r="J23" s="99">
        <f t="shared" si="3"/>
        <v>1</v>
      </c>
      <c r="K23" s="100"/>
      <c r="L23" s="39"/>
      <c r="M23" s="39">
        <v>24</v>
      </c>
      <c r="N23" s="39"/>
      <c r="O23" s="98">
        <f t="shared" si="4"/>
        <v>24</v>
      </c>
      <c r="P23" s="99">
        <f>O23/24</f>
        <v>1</v>
      </c>
      <c r="Q23" s="100"/>
      <c r="R23" s="39"/>
      <c r="S23" s="39"/>
      <c r="T23" s="39"/>
      <c r="U23" s="101">
        <f t="shared" si="5"/>
        <v>0</v>
      </c>
      <c r="V23" s="99">
        <f t="shared" si="6"/>
        <v>0</v>
      </c>
    </row>
    <row r="24" spans="1:31" x14ac:dyDescent="0.25">
      <c r="A24" s="31"/>
      <c r="B24" s="95" t="s">
        <v>0</v>
      </c>
      <c r="C24" s="74">
        <v>0</v>
      </c>
      <c r="D24" s="102"/>
      <c r="E24" s="39"/>
      <c r="F24" s="39"/>
      <c r="G24" s="39"/>
      <c r="H24" s="39"/>
      <c r="I24" s="98">
        <f t="shared" si="2"/>
        <v>0</v>
      </c>
      <c r="J24" s="99">
        <f t="shared" si="3"/>
        <v>0</v>
      </c>
      <c r="K24" s="100"/>
      <c r="L24" s="39"/>
      <c r="M24" s="39"/>
      <c r="N24" s="39"/>
      <c r="O24" s="98">
        <f t="shared" si="4"/>
        <v>0</v>
      </c>
      <c r="P24" s="99">
        <f>O24/24</f>
        <v>0</v>
      </c>
      <c r="Q24" s="100"/>
      <c r="R24" s="39"/>
      <c r="S24" s="39"/>
      <c r="T24" s="39"/>
      <c r="U24" s="101">
        <f t="shared" si="5"/>
        <v>0</v>
      </c>
      <c r="V24" s="99">
        <f t="shared" si="6"/>
        <v>0</v>
      </c>
    </row>
    <row r="25" spans="1:31" ht="12.75" thickBot="1" x14ac:dyDescent="0.3">
      <c r="A25" s="31"/>
      <c r="B25" s="103" t="s">
        <v>2</v>
      </c>
      <c r="C25" s="104">
        <v>0</v>
      </c>
      <c r="D25" s="105"/>
      <c r="E25" s="106"/>
      <c r="F25" s="106"/>
      <c r="G25" s="106"/>
      <c r="H25" s="106"/>
      <c r="I25" s="98">
        <f t="shared" si="2"/>
        <v>0</v>
      </c>
      <c r="J25" s="107">
        <f t="shared" si="3"/>
        <v>0</v>
      </c>
      <c r="K25" s="108"/>
      <c r="L25" s="106">
        <v>24</v>
      </c>
      <c r="M25" s="106"/>
      <c r="N25" s="106"/>
      <c r="O25" s="109">
        <f t="shared" si="4"/>
        <v>24</v>
      </c>
      <c r="P25" s="107">
        <f>O25/24</f>
        <v>1</v>
      </c>
      <c r="Q25" s="108"/>
      <c r="R25" s="106"/>
      <c r="S25" s="106"/>
      <c r="T25" s="106"/>
      <c r="U25" s="110">
        <f t="shared" si="5"/>
        <v>0</v>
      </c>
      <c r="V25" s="107">
        <f t="shared" si="6"/>
        <v>0</v>
      </c>
    </row>
    <row r="26" spans="1:31" ht="12.75" thickBot="1" x14ac:dyDescent="0.3">
      <c r="A26" s="55"/>
      <c r="B26" s="82" t="s">
        <v>8</v>
      </c>
      <c r="C26" s="83">
        <f>SUM(C21:C25)</f>
        <v>0.29166666666666669</v>
      </c>
      <c r="D26" s="97"/>
      <c r="E26" s="97"/>
      <c r="F26" s="97"/>
      <c r="G26" s="97"/>
      <c r="H26" s="97"/>
      <c r="I26" s="111" t="s">
        <v>8</v>
      </c>
      <c r="J26" s="112">
        <f>SUM(J21:J25)</f>
        <v>5.75</v>
      </c>
      <c r="K26" s="97"/>
      <c r="L26" s="97"/>
      <c r="M26" s="97"/>
      <c r="N26" s="97"/>
      <c r="O26" s="111" t="s">
        <v>8</v>
      </c>
      <c r="P26" s="112">
        <f>SUM(P21:P25)</f>
        <v>7.791666666666667</v>
      </c>
      <c r="Q26" s="97"/>
      <c r="R26" s="97"/>
      <c r="S26" s="97"/>
      <c r="T26" s="97"/>
      <c r="U26" s="111" t="s">
        <v>8</v>
      </c>
      <c r="V26" s="112">
        <f>SUM(V21:V25)</f>
        <v>4.041666666666667</v>
      </c>
    </row>
    <row r="27" spans="1:31" ht="12.75" thickBot="1" x14ac:dyDescent="0.3">
      <c r="B27" s="113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</row>
    <row r="28" spans="1:31" ht="12.75" thickBot="1" x14ac:dyDescent="0.3">
      <c r="A28" s="17">
        <v>4</v>
      </c>
      <c r="B28" s="18" t="s">
        <v>11</v>
      </c>
      <c r="C28" s="19"/>
      <c r="D28" s="20" t="s">
        <v>39</v>
      </c>
      <c r="E28" s="21"/>
      <c r="F28" s="21"/>
      <c r="G28" s="21"/>
      <c r="H28" s="21"/>
      <c r="I28" s="21"/>
      <c r="J28" s="22"/>
      <c r="K28" s="23" t="s">
        <v>45</v>
      </c>
      <c r="L28" s="24"/>
      <c r="M28" s="24"/>
      <c r="N28" s="24"/>
      <c r="O28" s="24"/>
      <c r="P28" s="25"/>
      <c r="Q28" s="26" t="s">
        <v>19</v>
      </c>
      <c r="R28" s="27"/>
      <c r="S28" s="27"/>
      <c r="T28" s="27"/>
      <c r="U28" s="27"/>
      <c r="V28" s="28"/>
    </row>
    <row r="29" spans="1:31" ht="12.75" thickBot="1" x14ac:dyDescent="0.3">
      <c r="A29" s="31"/>
      <c r="B29" s="32" t="s">
        <v>47</v>
      </c>
      <c r="C29" s="33" t="s">
        <v>48</v>
      </c>
      <c r="D29" s="34">
        <v>0.31527777777777777</v>
      </c>
      <c r="E29" s="35">
        <v>0.33333333333333331</v>
      </c>
      <c r="F29" s="35">
        <v>0.36805555555555558</v>
      </c>
      <c r="G29" s="35">
        <v>0.37083333333333335</v>
      </c>
      <c r="H29" s="35">
        <v>0.41666666666666669</v>
      </c>
      <c r="I29" s="36" t="s">
        <v>5</v>
      </c>
      <c r="J29" s="36" t="s">
        <v>4</v>
      </c>
      <c r="K29" s="35">
        <v>0.45416666666666666</v>
      </c>
      <c r="L29" s="35">
        <v>0.49305555555555558</v>
      </c>
      <c r="M29" s="35">
        <v>0.52430555555555558</v>
      </c>
      <c r="N29" s="35">
        <v>6.25E-2</v>
      </c>
      <c r="O29" s="36" t="s">
        <v>5</v>
      </c>
      <c r="P29" s="36" t="s">
        <v>4</v>
      </c>
      <c r="Q29" s="35">
        <v>0.1111111111111111</v>
      </c>
      <c r="R29" s="35">
        <v>0.15972222222222221</v>
      </c>
      <c r="S29" s="35">
        <v>0.18402777777777779</v>
      </c>
      <c r="T29" s="35">
        <v>0.2013888888888889</v>
      </c>
      <c r="U29" s="37" t="s">
        <v>5</v>
      </c>
      <c r="V29" s="38" t="s">
        <v>4</v>
      </c>
    </row>
    <row r="30" spans="1:31" x14ac:dyDescent="0.25">
      <c r="A30" s="31"/>
      <c r="B30" s="114" t="s">
        <v>40</v>
      </c>
      <c r="C30" s="42">
        <v>17</v>
      </c>
      <c r="D30" s="154" t="s">
        <v>41</v>
      </c>
      <c r="E30" s="115">
        <v>4</v>
      </c>
      <c r="F30" s="115"/>
      <c r="G30" s="115"/>
      <c r="H30" s="115"/>
      <c r="I30" s="4">
        <f>C30+SUM(E30:H31)</f>
        <v>20</v>
      </c>
      <c r="J30" s="4">
        <f>I30-C30</f>
        <v>3</v>
      </c>
      <c r="K30" s="115"/>
      <c r="L30" s="115"/>
      <c r="M30" s="115">
        <v>-2</v>
      </c>
      <c r="N30" s="115"/>
      <c r="O30" s="4">
        <f>I30+SUM(K30:N31)</f>
        <v>18</v>
      </c>
      <c r="P30" s="4">
        <f>(O30-I30)*-1</f>
        <v>2</v>
      </c>
      <c r="Q30" s="115">
        <v>4</v>
      </c>
      <c r="R30" s="115"/>
      <c r="S30" s="115">
        <v>-8</v>
      </c>
      <c r="T30" s="115"/>
      <c r="U30" s="4">
        <f>O30+SUM(Q30:T31)</f>
        <v>14</v>
      </c>
      <c r="V30" s="4">
        <f>(U30-O30)*-1</f>
        <v>4</v>
      </c>
    </row>
    <row r="31" spans="1:31" ht="12.75" thickBot="1" x14ac:dyDescent="0.3">
      <c r="A31" s="31"/>
      <c r="B31" s="116"/>
      <c r="C31" s="57"/>
      <c r="D31" s="117" t="s">
        <v>42</v>
      </c>
      <c r="E31" s="106"/>
      <c r="F31" s="106">
        <v>-1</v>
      </c>
      <c r="G31" s="106"/>
      <c r="H31" s="106"/>
      <c r="I31" s="13"/>
      <c r="J31" s="13"/>
      <c r="K31" s="106"/>
      <c r="L31" s="106"/>
      <c r="M31" s="106"/>
      <c r="N31" s="106"/>
      <c r="O31" s="13"/>
      <c r="P31" s="13"/>
      <c r="Q31" s="106"/>
      <c r="R31" s="106"/>
      <c r="S31" s="106"/>
      <c r="T31" s="106"/>
      <c r="U31" s="13"/>
      <c r="V31" s="13"/>
    </row>
    <row r="32" spans="1:31" ht="12.75" thickBot="1" x14ac:dyDescent="0.3">
      <c r="A32" s="55"/>
      <c r="B32" s="82" t="s">
        <v>8</v>
      </c>
      <c r="C32" s="83">
        <f>SUM(C27:C31)</f>
        <v>17</v>
      </c>
      <c r="D32" s="118"/>
      <c r="E32" s="97"/>
      <c r="F32" s="97"/>
      <c r="G32" s="97"/>
      <c r="H32" s="97"/>
      <c r="I32" s="111" t="s">
        <v>8</v>
      </c>
      <c r="J32" s="112">
        <f>SUM(J30:J31)</f>
        <v>3</v>
      </c>
      <c r="K32" s="97"/>
      <c r="L32" s="97"/>
      <c r="M32" s="97"/>
      <c r="N32" s="97"/>
      <c r="O32" s="111" t="s">
        <v>8</v>
      </c>
      <c r="P32" s="112">
        <f>SUM(P30:P31)</f>
        <v>2</v>
      </c>
      <c r="Q32" s="97"/>
      <c r="R32" s="97"/>
      <c r="S32" s="97"/>
      <c r="T32" s="97"/>
      <c r="U32" s="111" t="s">
        <v>8</v>
      </c>
      <c r="V32" s="112">
        <f>SUM(V30:V31)</f>
        <v>4</v>
      </c>
    </row>
    <row r="33" spans="1:31" ht="12.75" thickBot="1" x14ac:dyDescent="0.3"/>
    <row r="34" spans="1:31" ht="12.75" thickBot="1" x14ac:dyDescent="0.3">
      <c r="A34" s="17">
        <v>5</v>
      </c>
      <c r="B34" s="2" t="s">
        <v>11</v>
      </c>
      <c r="C34" s="119"/>
      <c r="D34" s="120" t="s">
        <v>39</v>
      </c>
      <c r="E34" s="121"/>
      <c r="F34" s="121"/>
      <c r="G34" s="121"/>
      <c r="H34" s="121"/>
      <c r="I34" s="121"/>
      <c r="J34" s="122"/>
      <c r="K34" s="123" t="s">
        <v>45</v>
      </c>
      <c r="L34" s="124"/>
      <c r="M34" s="124"/>
      <c r="N34" s="124"/>
      <c r="O34" s="124"/>
      <c r="P34" s="125"/>
      <c r="Q34" s="126" t="s">
        <v>19</v>
      </c>
      <c r="R34" s="127"/>
      <c r="S34" s="127"/>
      <c r="T34" s="127"/>
      <c r="U34" s="127"/>
      <c r="V34" s="128"/>
    </row>
    <row r="35" spans="1:31" x14ac:dyDescent="0.25">
      <c r="A35" s="31"/>
      <c r="B35" s="65" t="s">
        <v>47</v>
      </c>
      <c r="C35" s="129" t="s">
        <v>5</v>
      </c>
      <c r="D35" s="93">
        <v>0.31527777777777777</v>
      </c>
      <c r="E35" s="93">
        <v>0.33333333333333331</v>
      </c>
      <c r="F35" s="93">
        <v>0.36805555555555558</v>
      </c>
      <c r="G35" s="93">
        <v>0.37083333333333335</v>
      </c>
      <c r="H35" s="93">
        <v>0.41666666666666669</v>
      </c>
      <c r="I35" s="130" t="s">
        <v>5</v>
      </c>
      <c r="J35" s="130" t="s">
        <v>4</v>
      </c>
      <c r="K35" s="93">
        <v>0.45416666666666666</v>
      </c>
      <c r="L35" s="93">
        <v>0.49305555555555558</v>
      </c>
      <c r="M35" s="93">
        <v>0.52430555555555558</v>
      </c>
      <c r="N35" s="93">
        <v>6.25E-2</v>
      </c>
      <c r="O35" s="130" t="s">
        <v>5</v>
      </c>
      <c r="P35" s="130" t="s">
        <v>4</v>
      </c>
      <c r="Q35" s="93">
        <v>0.1111111111111111</v>
      </c>
      <c r="R35" s="93">
        <v>0.15972222222222221</v>
      </c>
      <c r="S35" s="93">
        <v>0.18402777777777779</v>
      </c>
      <c r="T35" s="93">
        <v>0.2013888888888889</v>
      </c>
      <c r="U35" s="130" t="s">
        <v>5</v>
      </c>
      <c r="V35" s="131" t="s">
        <v>4</v>
      </c>
      <c r="X35" s="118"/>
      <c r="Y35" s="118"/>
      <c r="Z35" s="118"/>
      <c r="AA35" s="97"/>
      <c r="AB35" s="97"/>
      <c r="AC35" s="97"/>
      <c r="AD35" s="97"/>
      <c r="AE35" s="97"/>
    </row>
    <row r="36" spans="1:31" ht="12.75" thickBot="1" x14ac:dyDescent="0.3">
      <c r="A36" s="31"/>
      <c r="B36" s="132" t="s">
        <v>43</v>
      </c>
      <c r="C36" s="109">
        <v>15</v>
      </c>
      <c r="D36" s="62">
        <v>9</v>
      </c>
      <c r="E36" s="106"/>
      <c r="F36" s="106"/>
      <c r="G36" s="106"/>
      <c r="H36" s="106"/>
      <c r="I36" s="109">
        <f>SUM(C36:H36)</f>
        <v>24</v>
      </c>
      <c r="J36" s="133">
        <f t="shared" ref="J36" si="7">I36/24</f>
        <v>1</v>
      </c>
      <c r="K36" s="106"/>
      <c r="L36" s="106"/>
      <c r="M36" s="106">
        <v>10</v>
      </c>
      <c r="N36" s="106"/>
      <c r="O36" s="109">
        <f>SUM(K36:N36)</f>
        <v>10</v>
      </c>
      <c r="P36" s="133">
        <f t="shared" ref="P36" si="8">O36/24</f>
        <v>0.41666666666666669</v>
      </c>
      <c r="Q36" s="106"/>
      <c r="R36" s="106">
        <v>6</v>
      </c>
      <c r="S36" s="106"/>
      <c r="T36" s="106"/>
      <c r="U36" s="109">
        <f>SUM(Q36:T36)</f>
        <v>6</v>
      </c>
      <c r="V36" s="133">
        <f t="shared" ref="V36" si="9">U36/24</f>
        <v>0.25</v>
      </c>
      <c r="X36" s="118"/>
      <c r="Y36" s="118"/>
      <c r="Z36" s="118"/>
      <c r="AA36" s="97"/>
      <c r="AB36" s="97"/>
      <c r="AC36" s="97"/>
      <c r="AD36" s="97"/>
      <c r="AE36" s="97"/>
    </row>
    <row r="37" spans="1:31" ht="12.75" thickBot="1" x14ac:dyDescent="0.3">
      <c r="A37" s="55"/>
      <c r="B37" s="82" t="s">
        <v>8</v>
      </c>
      <c r="C37" s="83">
        <f>SUM(C36)</f>
        <v>15</v>
      </c>
      <c r="D37" s="97"/>
      <c r="E37" s="97"/>
      <c r="F37" s="97"/>
      <c r="G37" s="97"/>
      <c r="H37" s="97"/>
      <c r="I37" s="111" t="s">
        <v>8</v>
      </c>
      <c r="J37" s="112">
        <f>SUM(J35:J36)</f>
        <v>1</v>
      </c>
      <c r="K37" s="97"/>
      <c r="L37" s="97"/>
      <c r="M37" s="97"/>
      <c r="N37" s="97"/>
      <c r="O37" s="111" t="s">
        <v>8</v>
      </c>
      <c r="P37" s="112">
        <f>SUM(P35:P36)</f>
        <v>0.41666666666666669</v>
      </c>
      <c r="Q37" s="97"/>
      <c r="R37" s="97"/>
      <c r="S37" s="97"/>
      <c r="T37" s="97"/>
      <c r="U37" s="111" t="s">
        <v>8</v>
      </c>
      <c r="V37" s="112">
        <f>SUM(V35:V36)</f>
        <v>0.25</v>
      </c>
      <c r="X37" s="118"/>
      <c r="Y37" s="118"/>
      <c r="Z37" s="118"/>
      <c r="AA37" s="97"/>
      <c r="AB37" s="97"/>
      <c r="AC37" s="97"/>
      <c r="AD37" s="97"/>
      <c r="AE37" s="97"/>
    </row>
    <row r="38" spans="1:31" ht="12.75" thickBot="1" x14ac:dyDescent="0.3"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X38" s="118"/>
      <c r="Y38" s="118"/>
      <c r="Z38" s="118"/>
      <c r="AA38" s="97"/>
      <c r="AB38" s="97"/>
      <c r="AC38" s="97"/>
      <c r="AD38" s="97"/>
      <c r="AE38" s="97"/>
    </row>
    <row r="39" spans="1:31" ht="12.75" thickBot="1" x14ac:dyDescent="0.3">
      <c r="A39" s="17">
        <v>6</v>
      </c>
      <c r="B39" s="2" t="s">
        <v>11</v>
      </c>
      <c r="C39" s="119"/>
      <c r="D39" s="120" t="s">
        <v>39</v>
      </c>
      <c r="E39" s="121"/>
      <c r="F39" s="121"/>
      <c r="G39" s="121"/>
      <c r="H39" s="121"/>
      <c r="I39" s="121"/>
      <c r="J39" s="122"/>
      <c r="K39" s="123" t="s">
        <v>45</v>
      </c>
      <c r="L39" s="124"/>
      <c r="M39" s="124"/>
      <c r="N39" s="124"/>
      <c r="O39" s="124"/>
      <c r="P39" s="125"/>
      <c r="Q39" s="126" t="s">
        <v>19</v>
      </c>
      <c r="R39" s="127"/>
      <c r="S39" s="127"/>
      <c r="T39" s="127"/>
      <c r="U39" s="127"/>
      <c r="V39" s="128"/>
      <c r="X39" s="118"/>
      <c r="Y39" s="118"/>
      <c r="Z39" s="118"/>
      <c r="AA39" s="97"/>
      <c r="AB39" s="97"/>
      <c r="AC39" s="97"/>
      <c r="AD39" s="97"/>
      <c r="AE39" s="97"/>
    </row>
    <row r="40" spans="1:31" ht="12.75" thickBot="1" x14ac:dyDescent="0.3">
      <c r="A40" s="134"/>
      <c r="B40" s="32" t="s">
        <v>47</v>
      </c>
      <c r="C40" s="135" t="s">
        <v>5</v>
      </c>
      <c r="D40" s="136">
        <v>0.31527777777777777</v>
      </c>
      <c r="E40" s="136">
        <v>0.33333333333333331</v>
      </c>
      <c r="F40" s="136">
        <v>0.36805555555555558</v>
      </c>
      <c r="G40" s="136">
        <v>0.37083333333333335</v>
      </c>
      <c r="H40" s="136">
        <v>0.41666666666666669</v>
      </c>
      <c r="I40" s="136">
        <v>0.4375</v>
      </c>
      <c r="J40" s="137" t="s">
        <v>4</v>
      </c>
      <c r="K40" s="136">
        <v>0.45416666666666666</v>
      </c>
      <c r="L40" s="136">
        <v>0.49305555555555558</v>
      </c>
      <c r="M40" s="136">
        <v>0.52430555555555558</v>
      </c>
      <c r="N40" s="136">
        <v>6.25E-2</v>
      </c>
      <c r="O40" s="136">
        <v>0.10416666666666667</v>
      </c>
      <c r="P40" s="137" t="s">
        <v>4</v>
      </c>
      <c r="Q40" s="136">
        <v>0.1111111111111111</v>
      </c>
      <c r="R40" s="136">
        <v>0.15972222222222221</v>
      </c>
      <c r="S40" s="136">
        <v>0.18402777777777779</v>
      </c>
      <c r="T40" s="136">
        <v>0.2013888888888889</v>
      </c>
      <c r="U40" s="136">
        <v>0.2013888888888889</v>
      </c>
      <c r="V40" s="138" t="s">
        <v>4</v>
      </c>
      <c r="X40" s="118"/>
      <c r="Y40" s="118"/>
      <c r="Z40" s="118"/>
      <c r="AA40" s="97"/>
      <c r="AB40" s="97"/>
      <c r="AC40" s="97"/>
      <c r="AD40" s="97"/>
      <c r="AE40" s="97"/>
    </row>
    <row r="41" spans="1:31" x14ac:dyDescent="0.25">
      <c r="A41" s="134"/>
      <c r="B41" s="139" t="s">
        <v>14</v>
      </c>
      <c r="C41" s="140" t="s">
        <v>7</v>
      </c>
      <c r="D41" s="141"/>
      <c r="E41" s="141"/>
      <c r="F41" s="141"/>
      <c r="G41" s="141"/>
      <c r="H41" s="141"/>
      <c r="I41" s="141"/>
      <c r="J41" s="142">
        <f>SUM(D41:I41)</f>
        <v>0</v>
      </c>
      <c r="K41" s="141"/>
      <c r="L41" s="141"/>
      <c r="M41" s="141"/>
      <c r="N41" s="141"/>
      <c r="O41" s="141"/>
      <c r="P41" s="142">
        <f>SUM(K41:O41)</f>
        <v>0</v>
      </c>
      <c r="Q41" s="141"/>
      <c r="R41" s="141"/>
      <c r="S41" s="141"/>
      <c r="T41" s="141"/>
      <c r="U41" s="141"/>
      <c r="V41" s="143">
        <f>SUM(Q41:U41)</f>
        <v>0</v>
      </c>
      <c r="X41" s="118"/>
      <c r="Y41" s="118"/>
      <c r="Z41" s="118"/>
      <c r="AA41" s="97"/>
      <c r="AB41" s="97"/>
      <c r="AC41" s="97"/>
      <c r="AD41" s="97"/>
      <c r="AE41" s="97"/>
    </row>
    <row r="42" spans="1:31" x14ac:dyDescent="0.25">
      <c r="A42" s="134"/>
      <c r="B42" s="144"/>
      <c r="C42" s="145" t="s">
        <v>15</v>
      </c>
      <c r="D42" s="146"/>
      <c r="E42" s="146"/>
      <c r="F42" s="146"/>
      <c r="G42" s="146"/>
      <c r="H42" s="146"/>
      <c r="I42" s="146"/>
      <c r="J42" s="147">
        <f t="shared" ref="J42:J48" si="10">SUM(D42:I42)</f>
        <v>0</v>
      </c>
      <c r="K42" s="146"/>
      <c r="L42" s="146">
        <v>1</v>
      </c>
      <c r="M42" s="146"/>
      <c r="N42" s="146">
        <v>2</v>
      </c>
      <c r="O42" s="146"/>
      <c r="P42" s="147">
        <f t="shared" ref="P42:P48" si="11">SUM(K42:O42)</f>
        <v>3</v>
      </c>
      <c r="Q42" s="146"/>
      <c r="R42" s="146"/>
      <c r="S42" s="146"/>
      <c r="T42" s="146"/>
      <c r="U42" s="146"/>
      <c r="V42" s="148">
        <f t="shared" ref="V42:V48" si="12">SUM(Q42:U42)</f>
        <v>0</v>
      </c>
      <c r="X42" s="118"/>
      <c r="Y42" s="118"/>
      <c r="Z42" s="118"/>
      <c r="AA42" s="97"/>
      <c r="AB42" s="97"/>
      <c r="AC42" s="97"/>
      <c r="AD42" s="97"/>
      <c r="AE42" s="97"/>
    </row>
    <row r="43" spans="1:31" x14ac:dyDescent="0.25">
      <c r="A43" s="134"/>
      <c r="B43" s="144"/>
      <c r="C43" s="145" t="s">
        <v>20</v>
      </c>
      <c r="D43" s="146"/>
      <c r="E43" s="146"/>
      <c r="F43" s="146"/>
      <c r="G43" s="146"/>
      <c r="H43" s="146"/>
      <c r="I43" s="146"/>
      <c r="J43" s="147">
        <f t="shared" si="10"/>
        <v>0</v>
      </c>
      <c r="K43" s="146"/>
      <c r="L43" s="146"/>
      <c r="M43" s="146"/>
      <c r="N43" s="146"/>
      <c r="O43" s="146"/>
      <c r="P43" s="147">
        <f t="shared" si="11"/>
        <v>0</v>
      </c>
      <c r="Q43" s="146"/>
      <c r="R43" s="146"/>
      <c r="S43" s="146"/>
      <c r="T43" s="146"/>
      <c r="U43" s="146"/>
      <c r="V43" s="148">
        <f t="shared" si="12"/>
        <v>0</v>
      </c>
      <c r="X43" s="118"/>
      <c r="Y43" s="118"/>
      <c r="Z43" s="118"/>
      <c r="AA43" s="97"/>
      <c r="AB43" s="97"/>
      <c r="AC43" s="97"/>
      <c r="AD43" s="97"/>
      <c r="AE43" s="97"/>
    </row>
    <row r="44" spans="1:31" x14ac:dyDescent="0.25">
      <c r="A44" s="134"/>
      <c r="B44" s="144"/>
      <c r="C44" s="145" t="s">
        <v>9</v>
      </c>
      <c r="D44" s="146"/>
      <c r="E44" s="146"/>
      <c r="F44" s="146"/>
      <c r="G44" s="146"/>
      <c r="H44" s="146"/>
      <c r="I44" s="146"/>
      <c r="J44" s="147">
        <f t="shared" si="10"/>
        <v>0</v>
      </c>
      <c r="K44" s="146"/>
      <c r="L44" s="146"/>
      <c r="M44" s="146"/>
      <c r="N44" s="146"/>
      <c r="O44" s="146"/>
      <c r="P44" s="147">
        <f t="shared" si="11"/>
        <v>0</v>
      </c>
      <c r="Q44" s="146">
        <v>1</v>
      </c>
      <c r="R44" s="146"/>
      <c r="S44" s="146"/>
      <c r="T44" s="146"/>
      <c r="U44" s="146"/>
      <c r="V44" s="148">
        <f t="shared" si="12"/>
        <v>1</v>
      </c>
      <c r="X44" s="118"/>
      <c r="Y44" s="118"/>
      <c r="Z44" s="118"/>
      <c r="AA44" s="97"/>
      <c r="AB44" s="97"/>
      <c r="AC44" s="97"/>
      <c r="AD44" s="97"/>
      <c r="AE44" s="97"/>
    </row>
    <row r="45" spans="1:31" x14ac:dyDescent="0.25">
      <c r="A45" s="134"/>
      <c r="B45" s="144"/>
      <c r="C45" s="145" t="s">
        <v>6</v>
      </c>
      <c r="D45" s="146">
        <v>4</v>
      </c>
      <c r="E45" s="146"/>
      <c r="F45" s="146"/>
      <c r="G45" s="146"/>
      <c r="H45" s="146"/>
      <c r="I45" s="146"/>
      <c r="J45" s="147">
        <f t="shared" si="10"/>
        <v>4</v>
      </c>
      <c r="K45" s="146"/>
      <c r="L45" s="146"/>
      <c r="M45" s="146"/>
      <c r="N45" s="146"/>
      <c r="O45" s="146"/>
      <c r="P45" s="147">
        <f t="shared" si="11"/>
        <v>0</v>
      </c>
      <c r="Q45" s="146"/>
      <c r="R45" s="146"/>
      <c r="S45" s="146"/>
      <c r="T45" s="146"/>
      <c r="U45" s="146"/>
      <c r="V45" s="148">
        <f t="shared" si="12"/>
        <v>0</v>
      </c>
      <c r="X45" s="118"/>
      <c r="Y45" s="118"/>
      <c r="Z45" s="118"/>
      <c r="AA45" s="97"/>
      <c r="AB45" s="97"/>
      <c r="AC45" s="97"/>
      <c r="AD45" s="97"/>
      <c r="AE45" s="97"/>
    </row>
    <row r="46" spans="1:31" x14ac:dyDescent="0.25">
      <c r="A46" s="134"/>
      <c r="B46" s="144"/>
      <c r="C46" s="145" t="s">
        <v>17</v>
      </c>
      <c r="D46" s="146"/>
      <c r="E46" s="146"/>
      <c r="F46" s="146"/>
      <c r="G46" s="146"/>
      <c r="H46" s="146"/>
      <c r="I46" s="146"/>
      <c r="J46" s="147">
        <f t="shared" si="10"/>
        <v>0</v>
      </c>
      <c r="K46" s="146"/>
      <c r="L46" s="146"/>
      <c r="M46" s="146"/>
      <c r="N46" s="146"/>
      <c r="O46" s="146"/>
      <c r="P46" s="147">
        <f t="shared" si="11"/>
        <v>0</v>
      </c>
      <c r="Q46" s="146"/>
      <c r="R46" s="146"/>
      <c r="S46" s="146"/>
      <c r="T46" s="146"/>
      <c r="U46" s="146"/>
      <c r="V46" s="148">
        <f t="shared" si="12"/>
        <v>0</v>
      </c>
      <c r="X46" s="118"/>
      <c r="Y46" s="118"/>
      <c r="Z46" s="118"/>
      <c r="AA46" s="97"/>
      <c r="AB46" s="97"/>
      <c r="AC46" s="97"/>
      <c r="AD46" s="97"/>
      <c r="AE46" s="97"/>
    </row>
    <row r="47" spans="1:31" x14ac:dyDescent="0.25">
      <c r="A47" s="134"/>
      <c r="B47" s="144"/>
      <c r="C47" s="145" t="s">
        <v>18</v>
      </c>
      <c r="D47" s="146"/>
      <c r="E47" s="146"/>
      <c r="F47" s="146"/>
      <c r="G47" s="146"/>
      <c r="H47" s="146"/>
      <c r="I47" s="146"/>
      <c r="J47" s="147">
        <f t="shared" si="10"/>
        <v>0</v>
      </c>
      <c r="K47" s="146"/>
      <c r="L47" s="146"/>
      <c r="M47" s="146"/>
      <c r="N47" s="146"/>
      <c r="O47" s="146"/>
      <c r="P47" s="147">
        <f t="shared" si="11"/>
        <v>0</v>
      </c>
      <c r="Q47" s="146"/>
      <c r="R47" s="146"/>
      <c r="S47" s="146"/>
      <c r="T47" s="146"/>
      <c r="U47" s="146"/>
      <c r="V47" s="148">
        <f t="shared" si="12"/>
        <v>0</v>
      </c>
    </row>
    <row r="48" spans="1:31" ht="12.75" thickBot="1" x14ac:dyDescent="0.3">
      <c r="A48" s="149"/>
      <c r="B48" s="150"/>
      <c r="C48" s="151" t="s">
        <v>16</v>
      </c>
      <c r="D48" s="62"/>
      <c r="E48" s="62"/>
      <c r="F48" s="62"/>
      <c r="G48" s="62"/>
      <c r="H48" s="62"/>
      <c r="I48" s="62"/>
      <c r="J48" s="152">
        <f t="shared" si="10"/>
        <v>0</v>
      </c>
      <c r="K48" s="62"/>
      <c r="L48" s="62"/>
      <c r="M48" s="62"/>
      <c r="N48" s="62"/>
      <c r="O48" s="62"/>
      <c r="P48" s="152">
        <f t="shared" si="11"/>
        <v>0</v>
      </c>
      <c r="Q48" s="62"/>
      <c r="R48" s="62"/>
      <c r="S48" s="62"/>
      <c r="T48" s="62"/>
      <c r="U48" s="62"/>
      <c r="V48" s="153">
        <f t="shared" si="12"/>
        <v>0</v>
      </c>
    </row>
    <row r="49" spans="9:22" ht="12.75" thickBot="1" x14ac:dyDescent="0.3">
      <c r="I49" s="111" t="s">
        <v>8</v>
      </c>
      <c r="J49" s="112">
        <f>SUM(J41:J48)</f>
        <v>4</v>
      </c>
      <c r="O49" s="111" t="s">
        <v>8</v>
      </c>
      <c r="P49" s="112">
        <f>SUM(P41:P48)</f>
        <v>3</v>
      </c>
      <c r="U49" s="111" t="s">
        <v>8</v>
      </c>
      <c r="V49" s="112">
        <f>SUM(V41:V48)</f>
        <v>1</v>
      </c>
    </row>
  </sheetData>
  <mergeCells count="64">
    <mergeCell ref="A39:A48"/>
    <mergeCell ref="X19:AE19"/>
    <mergeCell ref="X16:AE16"/>
    <mergeCell ref="X10:AE10"/>
    <mergeCell ref="X11:X14"/>
    <mergeCell ref="B39:C39"/>
    <mergeCell ref="D39:J39"/>
    <mergeCell ref="K39:P39"/>
    <mergeCell ref="Q39:V39"/>
    <mergeCell ref="A1:A2"/>
    <mergeCell ref="B1:B2"/>
    <mergeCell ref="C1:C2"/>
    <mergeCell ref="D1:V1"/>
    <mergeCell ref="A34:A37"/>
    <mergeCell ref="V15:V16"/>
    <mergeCell ref="A19:A26"/>
    <mergeCell ref="A28:A32"/>
    <mergeCell ref="A13:A17"/>
    <mergeCell ref="I15:I16"/>
    <mergeCell ref="J15:J16"/>
    <mergeCell ref="O15:O16"/>
    <mergeCell ref="P15:P16"/>
    <mergeCell ref="B4:C4"/>
    <mergeCell ref="D4:J4"/>
    <mergeCell ref="K4:P4"/>
    <mergeCell ref="Q4:V4"/>
    <mergeCell ref="A4:A11"/>
    <mergeCell ref="Q34:V34"/>
    <mergeCell ref="B28:C28"/>
    <mergeCell ref="D28:J28"/>
    <mergeCell ref="K28:P28"/>
    <mergeCell ref="Q28:V28"/>
    <mergeCell ref="B41:B48"/>
    <mergeCell ref="B6:B11"/>
    <mergeCell ref="C6:C11"/>
    <mergeCell ref="U6:U11"/>
    <mergeCell ref="D13:J13"/>
    <mergeCell ref="K13:P13"/>
    <mergeCell ref="B13:C13"/>
    <mergeCell ref="Q13:V13"/>
    <mergeCell ref="B34:C34"/>
    <mergeCell ref="D34:J34"/>
    <mergeCell ref="K34:P34"/>
    <mergeCell ref="X1:AE1"/>
    <mergeCell ref="X2:AE2"/>
    <mergeCell ref="D2:V2"/>
    <mergeCell ref="D19:J19"/>
    <mergeCell ref="K19:P19"/>
    <mergeCell ref="Q19:V19"/>
    <mergeCell ref="B19:C19"/>
    <mergeCell ref="U15:U16"/>
    <mergeCell ref="B30:B31"/>
    <mergeCell ref="C30:C31"/>
    <mergeCell ref="I30:I31"/>
    <mergeCell ref="J30:J31"/>
    <mergeCell ref="O30:O31"/>
    <mergeCell ref="P30:P31"/>
    <mergeCell ref="V6:V11"/>
    <mergeCell ref="U30:U31"/>
    <mergeCell ref="V30:V31"/>
    <mergeCell ref="I6:I11"/>
    <mergeCell ref="J6:J11"/>
    <mergeCell ref="O6:O11"/>
    <mergeCell ref="P6:P11"/>
  </mergeCells>
  <phoneticPr fontId="1" type="noConversion"/>
  <pageMargins left="0.7" right="0.7" top="0.75" bottom="0.75" header="0.3" footer="0.3"/>
  <pageSetup paperSize="9" orientation="portrait" horizontalDpi="300" verticalDpi="300" r:id="rId1"/>
  <ignoredErrors>
    <ignoredError sqref="I21 I22:I25 AB13:AD14 AB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Stations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Guzman, Felix</dc:creator>
  <cp:lastModifiedBy>Fex</cp:lastModifiedBy>
  <dcterms:created xsi:type="dcterms:W3CDTF">2025-05-05T15:04:54Z</dcterms:created>
  <dcterms:modified xsi:type="dcterms:W3CDTF">2025-09-24T21:14:24Z</dcterms:modified>
</cp:coreProperties>
</file>